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65476" windowWidth="11400" windowHeight="11640" activeTab="0"/>
  </bookViews>
  <sheets>
    <sheet name="Лист1" sheetId="1" r:id="rId1"/>
    <sheet name="Лист2" sheetId="2" r:id="rId2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<sst xmlns="http://schemas.openxmlformats.org/spreadsheetml/2006/main" count="53" uniqueCount="53">
  <si>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</si>
  <si>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</si>
  <si>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</si>
  <si>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</si>
  <si>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</si>
  <si>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</si>
  <si>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</si>
  <si>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</si>
  <si>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</si>
  <si>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</si>
  <si>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</si>
  <si>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</si>
  <si>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</si>
  <si>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</si>
  <si>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</si>
  <si>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</si>
  <si>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</si>
  <si>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</si>
  <si>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</si>
  <si>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</si>
  <si>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</si>
  <si>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</si>
  <si>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</si>
  <si>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</si>
  <si>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</si>
  <si>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</si>
  <si>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</si>
  <si>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</si>
  <si>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</si>
  <si>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</si>
  <si>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</si>
  <si>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</si>
  <si>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</si>
  <si>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</si>
  <si>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</si>
  <si>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</si>
  <si>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</si>
  <si>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</si>
  <si>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</si>
  <si>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</si>
  <si>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</si>
  <si>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</si>
  <si>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</si>
  <si>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</si>
  <si>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</si>
  <si>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</si>
  <si>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</si>
  <si>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</si>
  <si>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</si>
  <si>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</si>
  <si>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</si>
  <si>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Отримано безвідсоткову позику з Єдиного казначейського рахунку</t>
  </si>
  <si>
    <t>станом на 12 травня 2020 року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</si>
</sst>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.0"/>
    <numFmt numFmtId="175" formatCode="000000"/>
    <numFmt numFmtId="176" formatCode="0.0"/>
    <numFmt numFmtId="177" formatCode="0.000"/>
    <numFmt numFmtId="178" formatCode="0.0000"/>
    <numFmt numFmtId="179" formatCode="#,##0.000"/>
    <numFmt numFmtId="180" formatCode="#0.000"/>
  </numFmts>
  <fonts count="37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Calibri"/>
      <family val="2"/>
    </font>
    <font>
      <sz val="14"/>
      <name val="Arial Cyr"/>
      <family val="0"/>
    </font>
    <font>
      <sz val="11"/>
      <name val="Times New Roman"/>
      <family val="1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2" fillId="0" borderId="0" xfId="58" applyFont="1" applyFill="1" applyAlignment="1">
      <alignment horizontal="left" vertical="center" wrapText="1"/>
      <protection/>
    </xf>
    <xf numFmtId="0" fontId="21" fillId="0" borderId="0" xfId="58" applyFont="1" applyFill="1" applyAlignment="1">
      <alignment vertical="center"/>
      <protection/>
    </xf>
    <xf numFmtId="0" fontId="21" fillId="0" borderId="0" xfId="58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2" fillId="0" borderId="0" xfId="58" applyFont="1" applyFill="1" applyAlignment="1">
      <alignment vertical="center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" fontId="33" fillId="33" borderId="0" xfId="54" applyNumberFormat="1" applyFill="1" applyBorder="1">
      <alignment/>
      <protection/>
    </xf>
    <xf numFmtId="0" fontId="18" fillId="0" borderId="0" xfId="0" applyFont="1" applyAlignment="1">
      <alignment vertical="center"/>
    </xf>
    <xf numFmtId="0" fontId="21" fillId="0" borderId="10" xfId="58" applyFont="1" applyFill="1" applyBorder="1" applyAlignment="1">
      <alignment horizontal="center" vertical="center" wrapText="1"/>
      <protection/>
    </xf>
    <xf numFmtId="0" fontId="21" fillId="0" borderId="11" xfId="58" applyFont="1" applyFill="1" applyBorder="1" applyAlignment="1">
      <alignment horizontal="center" vertical="center" wrapText="1"/>
      <protection/>
    </xf>
    <xf numFmtId="0" fontId="21" fillId="0" borderId="12" xfId="64" applyFont="1" applyFill="1" applyBorder="1" applyAlignment="1">
      <alignment horizontal="center" vertical="center" wrapText="1"/>
      <protection/>
    </xf>
    <xf numFmtId="0" fontId="21" fillId="0" borderId="13" xfId="58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33" borderId="0" xfId="54" applyFont="1" applyFill="1" applyBorder="1">
      <alignment/>
      <protection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4" fillId="0" borderId="10" xfId="58" applyFont="1" applyFill="1" applyBorder="1" applyAlignment="1">
      <alignment horizontal="right" wrapText="1"/>
      <protection/>
    </xf>
    <xf numFmtId="0" fontId="24" fillId="0" borderId="12" xfId="64" applyFont="1" applyFill="1" applyBorder="1" applyAlignment="1" applyProtection="1">
      <alignment horizontal="right" wrapText="1"/>
      <protection/>
    </xf>
    <xf numFmtId="174" fontId="24" fillId="0" borderId="13" xfId="58" applyNumberFormat="1" applyFont="1" applyFill="1" applyBorder="1" applyAlignment="1">
      <alignment horizontal="right" wrapText="1" shrinkToFit="1"/>
      <protection/>
    </xf>
    <xf numFmtId="175" fontId="24" fillId="0" borderId="14" xfId="58" applyNumberFormat="1" applyFont="1" applyFill="1" applyBorder="1" applyAlignment="1" applyProtection="1">
      <alignment horizontal="right"/>
      <protection hidden="1"/>
    </xf>
    <xf numFmtId="0" fontId="24" fillId="0" borderId="12" xfId="58" applyFont="1" applyFill="1" applyBorder="1" applyAlignment="1" applyProtection="1">
      <alignment horizontal="left" wrapText="1"/>
      <protection hidden="1"/>
    </xf>
    <xf numFmtId="0" fontId="18" fillId="0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49" fontId="25" fillId="0" borderId="15" xfId="58" applyNumberFormat="1" applyFont="1" applyFill="1" applyBorder="1" applyAlignment="1" applyProtection="1">
      <alignment horizontal="right"/>
      <protection/>
    </xf>
    <xf numFmtId="49" fontId="25" fillId="0" borderId="16" xfId="58" applyNumberFormat="1" applyFont="1" applyFill="1" applyBorder="1" applyAlignment="1" applyProtection="1">
      <alignment horizontal="right"/>
      <protection/>
    </xf>
    <xf numFmtId="174" fontId="25" fillId="0" borderId="17" xfId="58" applyNumberFormat="1" applyFont="1" applyFill="1" applyBorder="1" applyAlignment="1">
      <alignment horizontal="right" wrapText="1" shrinkToFit="1"/>
      <protection/>
    </xf>
    <xf numFmtId="174" fontId="24" fillId="0" borderId="12" xfId="58" applyNumberFormat="1" applyFont="1" applyFill="1" applyBorder="1" applyAlignment="1">
      <alignment horizontal="right" wrapText="1" shrinkToFit="1"/>
      <protection/>
    </xf>
    <xf numFmtId="0" fontId="25" fillId="0" borderId="18" xfId="58" applyFont="1" applyFill="1" applyBorder="1" applyAlignment="1" applyProtection="1">
      <alignment horizontal="left" vertical="center" wrapText="1"/>
      <protection/>
    </xf>
    <xf numFmtId="0" fontId="25" fillId="0" borderId="19" xfId="58" applyFont="1" applyFill="1" applyBorder="1" applyAlignment="1" applyProtection="1">
      <alignment horizontal="left" vertical="center" wrapText="1"/>
      <protection/>
    </xf>
    <xf numFmtId="177" fontId="24" fillId="0" borderId="18" xfId="0" applyNumberFormat="1" applyFont="1" applyFill="1" applyBorder="1" applyAlignment="1">
      <alignment horizontal="center" vertical="center"/>
    </xf>
    <xf numFmtId="176" fontId="24" fillId="0" borderId="18" xfId="0" applyNumberFormat="1" applyFont="1" applyFill="1" applyBorder="1" applyAlignment="1">
      <alignment horizontal="center" vertical="center"/>
    </xf>
    <xf numFmtId="0" fontId="21" fillId="26" borderId="10" xfId="58" applyNumberFormat="1" applyFont="1" applyFill="1" applyBorder="1" applyAlignment="1" applyProtection="1">
      <alignment horizontal="center" vertical="center"/>
      <protection/>
    </xf>
    <xf numFmtId="0" fontId="21" fillId="26" borderId="12" xfId="58" applyFont="1" applyFill="1" applyBorder="1" applyAlignment="1" applyProtection="1">
      <alignment horizontal="center" vertical="center" wrapText="1"/>
      <protection/>
    </xf>
    <xf numFmtId="49" fontId="22" fillId="0" borderId="20" xfId="58" applyNumberFormat="1" applyFont="1" applyFill="1" applyBorder="1" applyAlignment="1" applyProtection="1">
      <alignment horizontal="right"/>
      <protection/>
    </xf>
    <xf numFmtId="0" fontId="25" fillId="0" borderId="21" xfId="58" applyFont="1" applyFill="1" applyBorder="1" applyAlignment="1" applyProtection="1">
      <alignment horizontal="right" wrapText="1"/>
      <protection/>
    </xf>
    <xf numFmtId="49" fontId="22" fillId="0" borderId="15" xfId="58" applyNumberFormat="1" applyFont="1" applyFill="1" applyBorder="1" applyAlignment="1" applyProtection="1">
      <alignment horizontal="right"/>
      <protection/>
    </xf>
    <xf numFmtId="0" fontId="25" fillId="0" borderId="18" xfId="58" applyFont="1" applyFill="1" applyBorder="1" applyAlignment="1" applyProtection="1">
      <alignment horizontal="right" wrapText="1"/>
      <protection/>
    </xf>
    <xf numFmtId="0" fontId="21" fillId="26" borderId="10" xfId="58" applyNumberFormat="1" applyFont="1" applyFill="1" applyBorder="1" applyAlignment="1" applyProtection="1">
      <alignment horizontal="right"/>
      <protection/>
    </xf>
    <xf numFmtId="0" fontId="24" fillId="0" borderId="12" xfId="58" applyFont="1" applyFill="1" applyBorder="1" applyAlignment="1" applyProtection="1">
      <alignment horizontal="right" wrapText="1"/>
      <protection/>
    </xf>
    <xf numFmtId="49" fontId="22" fillId="0" borderId="16" xfId="58" applyNumberFormat="1" applyFont="1" applyFill="1" applyBorder="1" applyAlignment="1" applyProtection="1">
      <alignment horizontal="right"/>
      <protection/>
    </xf>
    <xf numFmtId="0" fontId="25" fillId="0" borderId="19" xfId="58" applyFont="1" applyFill="1" applyBorder="1" applyAlignment="1" applyProtection="1">
      <alignment horizontal="right" wrapText="1"/>
      <protection/>
    </xf>
    <xf numFmtId="0" fontId="21" fillId="0" borderId="12" xfId="58" applyFont="1" applyFill="1" applyBorder="1" applyAlignment="1" applyProtection="1">
      <alignment horizontal="right" wrapText="1"/>
      <protection/>
    </xf>
    <xf numFmtId="0" fontId="29" fillId="0" borderId="21" xfId="58" applyFont="1" applyFill="1" applyBorder="1" applyAlignment="1" applyProtection="1">
      <alignment horizontal="right" wrapText="1"/>
      <protection/>
    </xf>
    <xf numFmtId="0" fontId="21" fillId="27" borderId="14" xfId="58" applyFont="1" applyFill="1" applyBorder="1" applyAlignment="1">
      <alignment horizontal="right" wrapText="1"/>
      <protection/>
    </xf>
    <xf numFmtId="0" fontId="25" fillId="0" borderId="22" xfId="58" applyFont="1" applyBorder="1" applyAlignment="1">
      <alignment horizontal="right" wrapText="1"/>
      <protection/>
    </xf>
    <xf numFmtId="0" fontId="25" fillId="0" borderId="23" xfId="58" applyFont="1" applyFill="1" applyBorder="1" applyAlignment="1">
      <alignment horizontal="right" wrapText="1"/>
      <protection/>
    </xf>
    <xf numFmtId="0" fontId="25" fillId="0" borderId="15" xfId="58" applyFont="1" applyBorder="1" applyAlignment="1">
      <alignment horizontal="right" wrapText="1"/>
      <protection/>
    </xf>
    <xf numFmtId="0" fontId="25" fillId="0" borderId="18" xfId="58" applyFont="1" applyFill="1" applyBorder="1" applyAlignment="1">
      <alignment horizontal="right" wrapText="1"/>
      <protection/>
    </xf>
    <xf numFmtId="0" fontId="25" fillId="0" borderId="21" xfId="58" applyFont="1" applyFill="1" applyBorder="1" applyAlignment="1">
      <alignment horizontal="right" wrapText="1"/>
      <protection/>
    </xf>
    <xf numFmtId="0" fontId="24" fillId="27" borderId="24" xfId="58" applyFont="1" applyFill="1" applyBorder="1" applyAlignment="1">
      <alignment horizontal="right" wrapText="1"/>
      <protection/>
    </xf>
    <xf numFmtId="0" fontId="24" fillId="0" borderId="25" xfId="64" applyFont="1" applyFill="1" applyBorder="1" applyAlignment="1" applyProtection="1">
      <alignment horizontal="right" wrapText="1"/>
      <protection/>
    </xf>
    <xf numFmtId="174" fontId="25" fillId="0" borderId="26" xfId="58" applyNumberFormat="1" applyFont="1" applyFill="1" applyBorder="1" applyAlignment="1">
      <alignment horizontal="right" wrapText="1" shrinkToFit="1"/>
      <protection/>
    </xf>
    <xf numFmtId="174" fontId="25" fillId="0" borderId="27" xfId="58" applyNumberFormat="1" applyFont="1" applyFill="1" applyBorder="1" applyAlignment="1">
      <alignment horizontal="right" wrapText="1" shrinkToFit="1"/>
      <protection/>
    </xf>
    <xf numFmtId="177" fontId="36" fillId="0" borderId="18" xfId="54" applyNumberFormat="1" applyFont="1" applyFill="1" applyBorder="1" applyAlignment="1">
      <alignment horizontal="center"/>
      <protection/>
    </xf>
    <xf numFmtId="0" fontId="20" fillId="0" borderId="0" xfId="58" applyFont="1" applyFill="1" applyAlignment="1">
      <alignment horizontal="center" vertical="center" wrapText="1"/>
      <protection/>
    </xf>
    <xf numFmtId="0" fontId="21" fillId="33" borderId="14" xfId="64" applyFont="1" applyFill="1" applyBorder="1" applyAlignment="1" applyProtection="1">
      <alignment horizontal="center" vertical="center" wrapText="1"/>
      <protection/>
    </xf>
    <xf numFmtId="0" fontId="21" fillId="33" borderId="11" xfId="64" applyFont="1" applyFill="1" applyBorder="1" applyAlignment="1" applyProtection="1">
      <alignment horizontal="center" vertical="center" wrapText="1"/>
      <protection/>
    </xf>
    <xf numFmtId="0" fontId="21" fillId="33" borderId="28" xfId="64" applyFont="1" applyFill="1" applyBorder="1" applyAlignment="1" applyProtection="1">
      <alignment horizontal="center" vertical="center" wrapText="1"/>
      <protection/>
    </xf>
    <xf numFmtId="0" fontId="24" fillId="0" borderId="14" xfId="64" applyFont="1" applyFill="1" applyBorder="1" applyAlignment="1" applyProtection="1">
      <alignment horizontal="center" wrapText="1"/>
      <protection/>
    </xf>
    <xf numFmtId="0" fontId="24" fillId="0" borderId="11" xfId="64" applyFont="1" applyFill="1" applyBorder="1" applyAlignment="1" applyProtection="1">
      <alignment horizontal="center" wrapText="1"/>
      <protection/>
    </xf>
    <xf numFmtId="0" fontId="24" fillId="0" borderId="28" xfId="64" applyFont="1" applyFill="1" applyBorder="1" applyAlignment="1" applyProtection="1">
      <alignment horizontal="center" wrapText="1"/>
      <protection/>
    </xf>
    <xf numFmtId="174" fontId="24" fillId="26" borderId="12" xfId="58" applyNumberFormat="1" applyFont="1" applyFill="1" applyBorder="1" applyAlignment="1">
      <alignment horizontal="center" vertical="center" wrapText="1" shrinkToFit="1"/>
      <protection/>
    </xf>
    <xf numFmtId="174" fontId="24" fillId="26" borderId="13" xfId="58" applyNumberFormat="1" applyFont="1" applyFill="1" applyBorder="1" applyAlignment="1">
      <alignment horizontal="center" vertical="center" wrapText="1" shrinkToFit="1"/>
      <protection/>
    </xf>
    <xf numFmtId="176" fontId="25" fillId="0" borderId="18" xfId="54" applyNumberFormat="1" applyFont="1" applyFill="1" applyBorder="1" applyAlignment="1">
      <alignment horizontal="right"/>
      <protection/>
    </xf>
    <xf numFmtId="2" fontId="25" fillId="0" borderId="18" xfId="54" applyNumberFormat="1" applyFont="1" applyFill="1" applyBorder="1" applyAlignment="1">
      <alignment horizontal="right"/>
      <protection/>
    </xf>
    <xf numFmtId="174" fontId="25" fillId="0" borderId="21" xfId="58" applyNumberFormat="1" applyFont="1" applyFill="1" applyBorder="1" applyAlignment="1">
      <alignment horizontal="right" wrapText="1" shrinkToFit="1"/>
      <protection/>
    </xf>
    <xf numFmtId="174" fontId="25" fillId="0" borderId="29" xfId="58" applyNumberFormat="1" applyFont="1" applyFill="1" applyBorder="1" applyAlignment="1">
      <alignment horizontal="right" wrapText="1" shrinkToFit="1"/>
      <protection/>
    </xf>
    <xf numFmtId="174" fontId="24" fillId="0" borderId="30" xfId="58" applyNumberFormat="1" applyFont="1" applyFill="1" applyBorder="1" applyAlignment="1">
      <alignment horizontal="right" wrapText="1" shrinkToFit="1"/>
      <protection/>
    </xf>
    <xf numFmtId="0" fontId="25" fillId="0" borderId="18" xfId="0" applyFont="1" applyFill="1" applyBorder="1" applyAlignment="1">
      <alignment/>
    </xf>
    <xf numFmtId="176" fontId="25" fillId="0" borderId="18" xfId="0" applyNumberFormat="1" applyFont="1" applyFill="1" applyBorder="1" applyAlignment="1">
      <alignment/>
    </xf>
    <xf numFmtId="174" fontId="24" fillId="0" borderId="25" xfId="58" applyNumberFormat="1" applyFont="1" applyFill="1" applyBorder="1" applyAlignment="1">
      <alignment horizontal="right" wrapText="1" shrinkToFi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78" zoomScaleNormal="75" zoomScaleSheetLayoutView="78" zoomScalePageLayoutView="0" workbookViewId="0" topLeftCell="A23">
      <selection activeCell="C29" sqref="C29"/>
    </sheetView>
  </sheetViews>
  <sheetFormatPr defaultColWidth="9.00390625" defaultRowHeight="12.75"/>
  <cols>
    <col min="1" max="1" width="11.625" style="4" customWidth="1"/>
    <col min="2" max="2" width="51.75390625" style="4" customWidth="1"/>
    <col min="3" max="3" width="19.375" style="4" customWidth="1"/>
    <col min="4" max="4" width="14.75390625" style="4" customWidth="1"/>
    <col min="5" max="5" width="12.875" style="4" customWidth="1"/>
    <col min="6" max="6" width="9.125" style="4" customWidth="1"/>
    <col min="7" max="7" width="11.875" style="4" customWidth="1"/>
    <col min="8" max="8" width="12.00390625" style="4" customWidth="1"/>
    <col min="9" max="9" width="9.75390625" style="4" bestFit="1" customWidth="1"/>
    <col min="10" max="16384" width="9.125" style="4" customWidth="1"/>
  </cols>
  <sheetData>
    <row r="1" spans="1:5" ht="22.5">
      <c r="A1" s="58" t="s">
        <v>23</v>
      </c>
      <c r="B1" s="58"/>
      <c r="C1" s="58"/>
      <c r="D1" s="58"/>
      <c r="E1" s="58"/>
    </row>
    <row r="2" spans="1:5" ht="22.5">
      <c r="A2" s="58" t="s">
        <v>52</v>
      </c>
      <c r="B2" s="58"/>
      <c r="C2" s="58"/>
      <c r="D2" s="58"/>
      <c r="E2" s="58"/>
    </row>
    <row r="3" spans="1:5" ht="12" customHeight="1" thickBot="1">
      <c r="A3" s="1"/>
      <c r="B3" s="2"/>
      <c r="C3" s="5"/>
      <c r="D3" s="5"/>
      <c r="E3" s="3"/>
    </row>
    <row r="4" spans="1:5" ht="69" customHeight="1" thickBot="1">
      <c r="A4" s="10" t="s">
        <v>0</v>
      </c>
      <c r="B4" s="11" t="s">
        <v>1</v>
      </c>
      <c r="C4" s="12" t="s">
        <v>41</v>
      </c>
      <c r="D4" s="12" t="s">
        <v>20</v>
      </c>
      <c r="E4" s="13" t="s">
        <v>4</v>
      </c>
    </row>
    <row r="5" spans="1:5" ht="23.25" customHeight="1" thickBot="1">
      <c r="A5" s="59" t="s">
        <v>6</v>
      </c>
      <c r="B5" s="60"/>
      <c r="C5" s="60"/>
      <c r="D5" s="60"/>
      <c r="E5" s="61"/>
    </row>
    <row r="6" spans="1:5" ht="29.25" customHeight="1" thickBot="1">
      <c r="A6" s="35">
        <v>10000000</v>
      </c>
      <c r="B6" s="36" t="s">
        <v>2</v>
      </c>
      <c r="C6" s="65">
        <f>C7+C8+C9</f>
        <v>11046</v>
      </c>
      <c r="D6" s="65">
        <f>D7+D8+D9</f>
        <v>10540.15</v>
      </c>
      <c r="E6" s="66">
        <f aca="true" t="shared" si="0" ref="E6:E23">D6/C6*100</f>
        <v>95.42051421328988</v>
      </c>
    </row>
    <row r="7" spans="1:5" ht="38.25" customHeight="1">
      <c r="A7" s="37">
        <v>11010000</v>
      </c>
      <c r="B7" s="38" t="s">
        <v>10</v>
      </c>
      <c r="C7" s="67">
        <v>10810</v>
      </c>
      <c r="D7" s="67">
        <v>10091.2</v>
      </c>
      <c r="E7" s="29">
        <f t="shared" si="0"/>
        <v>93.35060129509714</v>
      </c>
    </row>
    <row r="8" spans="1:5" ht="39" customHeight="1">
      <c r="A8" s="39" t="s">
        <v>22</v>
      </c>
      <c r="B8" s="40" t="s">
        <v>21</v>
      </c>
      <c r="C8" s="67"/>
      <c r="D8" s="67">
        <v>3.8</v>
      </c>
      <c r="E8" s="29"/>
    </row>
    <row r="9" spans="1:5" ht="39" customHeight="1" thickBot="1">
      <c r="A9" s="39">
        <v>13000000</v>
      </c>
      <c r="B9" s="40" t="s">
        <v>48</v>
      </c>
      <c r="C9" s="67">
        <v>236</v>
      </c>
      <c r="D9" s="67">
        <v>445.15</v>
      </c>
      <c r="E9" s="29">
        <f t="shared" si="0"/>
        <v>188.62288135593218</v>
      </c>
    </row>
    <row r="10" spans="1:5" ht="27" customHeight="1" thickBot="1">
      <c r="A10" s="41">
        <v>20000000</v>
      </c>
      <c r="B10" s="42" t="s">
        <v>3</v>
      </c>
      <c r="C10" s="30">
        <f>C11+C14+C12+C13</f>
        <v>238</v>
      </c>
      <c r="D10" s="30">
        <f>D11+D14+D12+D13</f>
        <v>242.66575</v>
      </c>
      <c r="E10" s="29">
        <f t="shared" si="0"/>
        <v>101.96039915966387</v>
      </c>
    </row>
    <row r="11" spans="1:5" ht="59.25" customHeight="1">
      <c r="A11" s="37" t="s">
        <v>24</v>
      </c>
      <c r="B11" s="38" t="s">
        <v>25</v>
      </c>
      <c r="C11" s="68">
        <v>0</v>
      </c>
      <c r="D11" s="67">
        <v>7.259</v>
      </c>
      <c r="E11" s="29"/>
    </row>
    <row r="12" spans="1:9" ht="41.25" customHeight="1">
      <c r="A12" s="39" t="s">
        <v>28</v>
      </c>
      <c r="B12" s="40" t="s">
        <v>29</v>
      </c>
      <c r="C12" s="68">
        <v>158</v>
      </c>
      <c r="D12" s="67">
        <v>119</v>
      </c>
      <c r="E12" s="29">
        <f t="shared" si="0"/>
        <v>75.31645569620254</v>
      </c>
      <c r="I12" s="6"/>
    </row>
    <row r="13" spans="1:5" ht="54.75" customHeight="1">
      <c r="A13" s="43" t="s">
        <v>49</v>
      </c>
      <c r="B13" s="44" t="s">
        <v>50</v>
      </c>
      <c r="C13" s="68">
        <v>80</v>
      </c>
      <c r="D13" s="67">
        <v>86.28</v>
      </c>
      <c r="E13" s="29">
        <f t="shared" si="0"/>
        <v>107.85</v>
      </c>
    </row>
    <row r="14" spans="1:5" ht="41.25" customHeight="1" thickBot="1">
      <c r="A14" s="43" t="s">
        <v>26</v>
      </c>
      <c r="B14" s="44" t="s">
        <v>27</v>
      </c>
      <c r="C14" s="68">
        <v>0</v>
      </c>
      <c r="D14" s="67">
        <v>30.12675</v>
      </c>
      <c r="E14" s="29"/>
    </row>
    <row r="15" spans="1:5" ht="28.5" customHeight="1" hidden="1" thickBot="1">
      <c r="A15" s="41" t="s">
        <v>37</v>
      </c>
      <c r="B15" s="45" t="s">
        <v>38</v>
      </c>
      <c r="C15" s="30">
        <f>C16</f>
        <v>0</v>
      </c>
      <c r="D15" s="30">
        <f>D16</f>
        <v>0</v>
      </c>
      <c r="E15" s="29" t="e">
        <f t="shared" si="0"/>
        <v>#DIV/0!</v>
      </c>
    </row>
    <row r="16" spans="1:5" ht="76.5" hidden="1" thickBot="1">
      <c r="A16" s="37" t="s">
        <v>39</v>
      </c>
      <c r="B16" s="46" t="s">
        <v>40</v>
      </c>
      <c r="C16" s="69"/>
      <c r="D16" s="70"/>
      <c r="E16" s="29" t="e">
        <f t="shared" si="0"/>
        <v>#DIV/0!</v>
      </c>
    </row>
    <row r="17" spans="1:5" ht="19.5" thickBot="1">
      <c r="A17" s="47"/>
      <c r="B17" s="21" t="s">
        <v>8</v>
      </c>
      <c r="C17" s="71">
        <f>C6+C10+C15</f>
        <v>11284</v>
      </c>
      <c r="D17" s="71">
        <f>D6+D10+D15</f>
        <v>10782.81575</v>
      </c>
      <c r="E17" s="29">
        <f t="shared" si="0"/>
        <v>95.55845223325062</v>
      </c>
    </row>
    <row r="18" spans="1:5" ht="22.5" customHeight="1" thickBot="1">
      <c r="A18" s="41" t="s">
        <v>5</v>
      </c>
      <c r="B18" s="45" t="s">
        <v>7</v>
      </c>
      <c r="C18" s="30">
        <f>C19+C22+C20+C21</f>
        <v>33924.136000000006</v>
      </c>
      <c r="D18" s="30">
        <f>D19+D22+D20+D21</f>
        <v>30900.236670000002</v>
      </c>
      <c r="E18" s="29">
        <f t="shared" si="0"/>
        <v>91.08628933099429</v>
      </c>
    </row>
    <row r="19" spans="1:5" s="18" customFormat="1" ht="39.75" customHeight="1">
      <c r="A19" s="48">
        <v>41020000</v>
      </c>
      <c r="B19" s="49" t="s">
        <v>42</v>
      </c>
      <c r="C19" s="72">
        <v>2555.5</v>
      </c>
      <c r="D19" s="72">
        <v>2214.76667</v>
      </c>
      <c r="E19" s="29">
        <f t="shared" si="0"/>
        <v>86.66666679710428</v>
      </c>
    </row>
    <row r="20" spans="1:5" s="18" customFormat="1" ht="39.75" customHeight="1">
      <c r="A20" s="50">
        <v>41030000</v>
      </c>
      <c r="B20" s="51" t="s">
        <v>43</v>
      </c>
      <c r="C20" s="67">
        <v>13035.1</v>
      </c>
      <c r="D20" s="67">
        <v>11699.550000000001</v>
      </c>
      <c r="E20" s="29">
        <f t="shared" si="0"/>
        <v>89.75420211582575</v>
      </c>
    </row>
    <row r="21" spans="1:5" s="18" customFormat="1" ht="39.75" customHeight="1">
      <c r="A21" s="50">
        <v>41040000</v>
      </c>
      <c r="B21" s="52" t="s">
        <v>44</v>
      </c>
      <c r="C21" s="72">
        <v>2804.764</v>
      </c>
      <c r="D21" s="73">
        <v>2526.245</v>
      </c>
      <c r="E21" s="29">
        <f t="shared" si="0"/>
        <v>90.06978840287452</v>
      </c>
    </row>
    <row r="22" spans="1:9" s="18" customFormat="1" ht="39.75" customHeight="1" thickBot="1">
      <c r="A22" s="50">
        <v>41050000</v>
      </c>
      <c r="B22" s="51" t="s">
        <v>45</v>
      </c>
      <c r="C22" s="72">
        <v>15528.772</v>
      </c>
      <c r="D22" s="73">
        <v>14459.675000000001</v>
      </c>
      <c r="E22" s="29">
        <f t="shared" si="0"/>
        <v>93.11537963207908</v>
      </c>
      <c r="G22" s="19"/>
      <c r="H22" s="19"/>
      <c r="I22" s="19"/>
    </row>
    <row r="23" spans="1:9" ht="29.25" customHeight="1" thickBot="1">
      <c r="A23" s="53"/>
      <c r="B23" s="54" t="s">
        <v>9</v>
      </c>
      <c r="C23" s="74">
        <f>C18+C17</f>
        <v>45208.136000000006</v>
      </c>
      <c r="D23" s="74">
        <f>D18+D17</f>
        <v>41683.05242</v>
      </c>
      <c r="E23" s="29">
        <f t="shared" si="0"/>
        <v>92.20254606383239</v>
      </c>
      <c r="G23" s="8"/>
      <c r="H23" s="8"/>
      <c r="I23" s="7"/>
    </row>
    <row r="24" spans="1:9" s="14" customFormat="1" ht="41.25" customHeight="1" thickBot="1">
      <c r="A24" s="20"/>
      <c r="B24" s="21" t="s">
        <v>51</v>
      </c>
      <c r="C24" s="30"/>
      <c r="D24" s="30">
        <v>0</v>
      </c>
      <c r="E24" s="29"/>
      <c r="G24" s="15"/>
      <c r="H24" s="15"/>
      <c r="I24" s="15"/>
    </row>
    <row r="25" spans="1:5" s="26" customFormat="1" ht="21.75" customHeight="1" thickBot="1">
      <c r="A25" s="62" t="s">
        <v>11</v>
      </c>
      <c r="B25" s="63"/>
      <c r="C25" s="63"/>
      <c r="D25" s="63"/>
      <c r="E25" s="64"/>
    </row>
    <row r="26" spans="1:5" s="25" customFormat="1" ht="22.5" customHeight="1">
      <c r="A26" s="27" t="s">
        <v>30</v>
      </c>
      <c r="B26" s="31" t="s">
        <v>12</v>
      </c>
      <c r="C26" s="57">
        <v>2236.522</v>
      </c>
      <c r="D26" s="57">
        <v>1502.9134</v>
      </c>
      <c r="E26" s="55">
        <f aca="true" t="shared" si="1" ref="E26:E34">IF(C26=0,"",IF(D26/C26*100&gt;=200,"В/100",D26/C26*100))</f>
        <v>67.19868617433676</v>
      </c>
    </row>
    <row r="27" spans="1:5" s="25" customFormat="1" ht="30" customHeight="1">
      <c r="A27" s="27" t="s">
        <v>31</v>
      </c>
      <c r="B27" s="31" t="s">
        <v>13</v>
      </c>
      <c r="C27" s="57">
        <v>23446.697</v>
      </c>
      <c r="D27" s="57">
        <v>14888.85721</v>
      </c>
      <c r="E27" s="55">
        <f t="shared" si="1"/>
        <v>63.5008726815551</v>
      </c>
    </row>
    <row r="28" spans="1:5" s="25" customFormat="1" ht="19.5" customHeight="1">
      <c r="A28" s="27" t="s">
        <v>32</v>
      </c>
      <c r="B28" s="31" t="s">
        <v>14</v>
      </c>
      <c r="C28" s="57">
        <v>23091.032</v>
      </c>
      <c r="D28" s="57">
        <v>18079.80327</v>
      </c>
      <c r="E28" s="55">
        <f t="shared" si="1"/>
        <v>78.29794385110202</v>
      </c>
    </row>
    <row r="29" spans="1:5" s="25" customFormat="1" ht="42" customHeight="1">
      <c r="A29" s="27" t="s">
        <v>33</v>
      </c>
      <c r="B29" s="31" t="s">
        <v>19</v>
      </c>
      <c r="C29" s="57">
        <v>3226.918</v>
      </c>
      <c r="D29" s="57">
        <v>2298.53618</v>
      </c>
      <c r="E29" s="55">
        <f t="shared" si="1"/>
        <v>71.23007712002598</v>
      </c>
    </row>
    <row r="30" spans="1:5" s="25" customFormat="1" ht="25.5" customHeight="1">
      <c r="A30" s="27" t="s">
        <v>34</v>
      </c>
      <c r="B30" s="31" t="s">
        <v>15</v>
      </c>
      <c r="C30" s="57">
        <v>1307.935</v>
      </c>
      <c r="D30" s="57">
        <v>749.74806</v>
      </c>
      <c r="E30" s="55">
        <f>IF(C30=0,"",IF(D30/C30*100&gt;=200,"В/100",D30/C30*100))</f>
        <v>57.32303669524862</v>
      </c>
    </row>
    <row r="31" spans="1:5" s="25" customFormat="1" ht="25.5" customHeight="1">
      <c r="A31" s="27" t="s">
        <v>35</v>
      </c>
      <c r="B31" s="31" t="s">
        <v>16</v>
      </c>
      <c r="C31" s="57">
        <v>1057.328</v>
      </c>
      <c r="D31" s="57">
        <v>401.07674</v>
      </c>
      <c r="E31" s="55">
        <f>IF(C31=0,"",IF(D31/C31*100&gt;=200,"В/100",D31/C31*100))</f>
        <v>37.93304821209691</v>
      </c>
    </row>
    <row r="32" spans="1:5" s="25" customFormat="1" ht="30" customHeight="1">
      <c r="A32" s="27" t="s">
        <v>36</v>
      </c>
      <c r="B32" s="31" t="s">
        <v>47</v>
      </c>
      <c r="C32" s="57">
        <v>584</v>
      </c>
      <c r="D32" s="57">
        <v>164.51500000000001</v>
      </c>
      <c r="E32" s="55">
        <f t="shared" si="1"/>
        <v>28.17037671232877</v>
      </c>
    </row>
    <row r="33" spans="1:5" s="25" customFormat="1" ht="40.5" customHeight="1" thickBot="1">
      <c r="A33" s="28" t="s">
        <v>46</v>
      </c>
      <c r="B33" s="32" t="s">
        <v>17</v>
      </c>
      <c r="C33" s="57">
        <v>1405.074</v>
      </c>
      <c r="D33" s="57">
        <v>1405.074</v>
      </c>
      <c r="E33" s="56">
        <f t="shared" si="1"/>
        <v>100</v>
      </c>
    </row>
    <row r="34" spans="1:5" s="16" customFormat="1" ht="23.25" customHeight="1" thickBot="1">
      <c r="A34" s="23"/>
      <c r="B34" s="24" t="s">
        <v>18</v>
      </c>
      <c r="C34" s="33">
        <f>SUM(C26:C33)</f>
        <v>56355.506</v>
      </c>
      <c r="D34" s="34">
        <f>SUM(D26:D33)</f>
        <v>39490.523859999994</v>
      </c>
      <c r="E34" s="22">
        <f t="shared" si="1"/>
        <v>70.0739407077633</v>
      </c>
    </row>
    <row r="35" s="14" customFormat="1" ht="12.75"/>
    <row r="36" spans="2:5" s="14" customFormat="1" ht="12.75">
      <c r="B36" s="15"/>
      <c r="C36" s="17"/>
      <c r="D36" s="17"/>
      <c r="E36" s="17"/>
    </row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9" customFormat="1" ht="12.75"/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ххх</cp:lastModifiedBy>
  <cp:lastPrinted>2019-12-03T14:30:04Z</cp:lastPrinted>
  <dcterms:created xsi:type="dcterms:W3CDTF">2015-04-06T06:03:14Z</dcterms:created>
  <dcterms:modified xsi:type="dcterms:W3CDTF">2020-05-13T05:49:03Z</dcterms:modified>
  <cp:category/>
  <cp:version/>
  <cp:contentType/>
  <cp:contentStatus/>
</cp:coreProperties>
</file>